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 Computer\Old D\Texas ENA\Treasurer\"/>
    </mc:Choice>
  </mc:AlternateContent>
  <xr:revisionPtr revIDLastSave="0" documentId="8_{7ADF9F03-DF63-4338-87BC-5B74E50CD316}" xr6:coauthVersionLast="47" xr6:coauthVersionMax="47" xr10:uidLastSave="{00000000-0000-0000-0000-000000000000}"/>
  <bookViews>
    <workbookView xWindow="-120" yWindow="-120" windowWidth="29040" windowHeight="15720" xr2:uid="{0604C802-0550-4131-AFF4-BF3C47440D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R30" i="1"/>
  <c r="Q30" i="1"/>
  <c r="R27" i="1"/>
  <c r="Q27" i="1"/>
  <c r="R26" i="1"/>
  <c r="Q26" i="1"/>
  <c r="O19" i="1"/>
  <c r="M19" i="1"/>
  <c r="K19" i="1"/>
  <c r="I19" i="1"/>
  <c r="G19" i="1"/>
  <c r="E19" i="1"/>
  <c r="C19" i="1"/>
  <c r="P18" i="1"/>
  <c r="O18" i="1"/>
  <c r="P19" i="1" s="1"/>
  <c r="N18" i="1"/>
  <c r="M18" i="1"/>
  <c r="N19" i="1" s="1"/>
  <c r="L18" i="1"/>
  <c r="K18" i="1"/>
  <c r="L19" i="1" s="1"/>
  <c r="J18" i="1"/>
  <c r="I18" i="1"/>
  <c r="J19" i="1" s="1"/>
  <c r="H18" i="1"/>
  <c r="G18" i="1"/>
  <c r="H19" i="1" s="1"/>
  <c r="F18" i="1"/>
  <c r="E18" i="1"/>
  <c r="D18" i="1"/>
  <c r="C18" i="1"/>
  <c r="D19" i="1" s="1"/>
  <c r="Q19" i="1" l="1"/>
  <c r="Q32" i="1" s="1"/>
  <c r="F19" i="1"/>
  <c r="R19" i="1" s="1"/>
  <c r="R32" i="1" s="1"/>
  <c r="R35" i="1" s="1"/>
  <c r="Q33" i="1" l="1"/>
</calcChain>
</file>

<file path=xl/sharedStrings.xml><?xml version="1.0" encoding="utf-8"?>
<sst xmlns="http://schemas.openxmlformats.org/spreadsheetml/2006/main" count="120" uniqueCount="72">
  <si>
    <t>TEXAS EMERGENCY NURSES ASSOCIATION</t>
  </si>
  <si>
    <t>Name:</t>
  </si>
  <si>
    <t>Meeting:</t>
  </si>
  <si>
    <t>Address:</t>
  </si>
  <si>
    <t>Location:</t>
  </si>
  <si>
    <t>Must be received within 30 days of completion of travel to receive reimbursement</t>
  </si>
  <si>
    <t>Dates:</t>
  </si>
  <si>
    <t>Contact: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</si>
  <si>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</si>
  <si>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</si>
  <si>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</si>
  <si>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</si>
  <si>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</si>
  <si>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</si>
  <si>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</si>
  <si>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Date: </t>
  </si>
  <si>
    <t>(Treasurer's Use)</t>
  </si>
  <si>
    <t>TxENA CC</t>
  </si>
  <si>
    <t>Cash/CC</t>
  </si>
  <si>
    <t>Budget Code</t>
  </si>
  <si>
    <r>
      <t xml:space="preserve">Meals: </t>
    </r>
    <r>
      <rPr>
        <i/>
        <sz val="10"/>
        <rFont val="Arial"/>
        <family val="2"/>
      </rPr>
      <t xml:space="preserve">Breakfast </t>
    </r>
  </si>
  <si>
    <r>
      <t>Meals:</t>
    </r>
    <r>
      <rPr>
        <i/>
        <sz val="10"/>
        <rFont val="Arial"/>
        <family val="2"/>
      </rPr>
      <t xml:space="preserve"> Lunch</t>
    </r>
  </si>
  <si>
    <r>
      <t xml:space="preserve">Meals: </t>
    </r>
    <r>
      <rPr>
        <i/>
        <sz val="10"/>
        <rFont val="Arial"/>
        <family val="2"/>
      </rPr>
      <t xml:space="preserve">Dinner </t>
    </r>
  </si>
  <si>
    <t>Separate Gratuities</t>
  </si>
  <si>
    <t>Cash/Credit</t>
  </si>
  <si>
    <t xml:space="preserve">Sub-Totals </t>
  </si>
  <si>
    <t xml:space="preserve"> (Sum of Per Diem)</t>
  </si>
  <si>
    <t>Please Attach Receipts (For Items Below)</t>
  </si>
  <si>
    <t>Hotel / Lodging</t>
  </si>
  <si>
    <r>
      <t xml:space="preserve">Transportation: </t>
    </r>
    <r>
      <rPr>
        <i/>
        <sz val="10"/>
        <rFont val="Arial"/>
        <family val="2"/>
      </rPr>
      <t>Airline/Travel</t>
    </r>
  </si>
  <si>
    <t>Departure Location:</t>
  </si>
  <si>
    <t>to Destination Location:</t>
  </si>
  <si>
    <t>Enter Total Miles:</t>
  </si>
  <si>
    <r>
      <t xml:space="preserve">Transportation: </t>
    </r>
    <r>
      <rPr>
        <i/>
        <sz val="10"/>
        <rFont val="Arial"/>
        <family val="2"/>
      </rPr>
      <t>Car Rental</t>
    </r>
  </si>
  <si>
    <t>Please Attach Receipts</t>
  </si>
  <si>
    <r>
      <t xml:space="preserve">Transportation: </t>
    </r>
    <r>
      <rPr>
        <i/>
        <sz val="10"/>
        <rFont val="Arial"/>
        <family val="2"/>
      </rPr>
      <t>Taxi/Uber Fees</t>
    </r>
  </si>
  <si>
    <r>
      <t>Transportation:</t>
    </r>
    <r>
      <rPr>
        <i/>
        <sz val="10"/>
        <rFont val="Arial"/>
        <family val="2"/>
      </rPr>
      <t xml:space="preserve"> Parking Fees/Tolls</t>
    </r>
  </si>
  <si>
    <t>Item 1</t>
  </si>
  <si>
    <t>Item 2</t>
  </si>
  <si>
    <t>Item 3</t>
  </si>
  <si>
    <t>Item 4</t>
  </si>
  <si>
    <t>item 5</t>
  </si>
  <si>
    <t>Item 6</t>
  </si>
  <si>
    <t>Item 7</t>
  </si>
  <si>
    <t>Other Items (Office Supplies, etc.)</t>
  </si>
  <si>
    <t>total TXENACC</t>
  </si>
  <si>
    <t>total Cash/Credit</t>
  </si>
  <si>
    <t>Totals</t>
  </si>
  <si>
    <t>Total Expenses</t>
  </si>
  <si>
    <t>Less: Cash Advances</t>
  </si>
  <si>
    <t>Date:</t>
  </si>
  <si>
    <t xml:space="preserve">Signature:  </t>
  </si>
  <si>
    <t>DATE:</t>
  </si>
  <si>
    <t>Total Reimbursement</t>
  </si>
  <si>
    <t>Check:</t>
  </si>
  <si>
    <t>Approval:</t>
  </si>
  <si>
    <t xml:space="preserve">  </t>
  </si>
  <si>
    <t>Refer to Texas ENA Travel / Expense Policy for full details on allowable expenses. I certify that all the above values are accurate and in compliance with the Texas ENA Travel &amp; Expense reimbursement policy.</t>
  </si>
  <si>
    <t>Items 1 Description</t>
  </si>
  <si>
    <t>Items 2 Description</t>
  </si>
  <si>
    <t>Items 3 Description</t>
  </si>
  <si>
    <t>Rev: 07/18/2021</t>
  </si>
  <si>
    <t>Items 4 Description</t>
  </si>
  <si>
    <t>Items 5 Description</t>
  </si>
  <si>
    <t>Items 6 Description</t>
  </si>
  <si>
    <t>Items 7 Description</t>
  </si>
  <si>
    <t>Daily Total  (Max $75)</t>
  </si>
  <si>
    <t>Committee/Purpose:</t>
  </si>
  <si>
    <t>(Negative Amount is returned to TX ENA; Positive Amount is reimbursed  to Member as allowed)</t>
  </si>
  <si>
    <r>
      <t xml:space="preserve">Transportation: </t>
    </r>
    <r>
      <rPr>
        <i/>
        <sz val="10"/>
        <rFont val="Arial"/>
        <family val="2"/>
      </rPr>
      <t>Mileage (.67/mile)</t>
    </r>
  </si>
  <si>
    <t>(Max Daily Allowance $75)</t>
  </si>
  <si>
    <t>2024 Travel Expense Reimbursement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</si>
</sst>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sz val="10"/>
      <color theme="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F4D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11" fillId="0" borderId="3" xfId="0" applyFont="1" applyBorder="1" applyAlignment="1">
      <alignment horizontal="right" vertical="center"/>
    </xf>
    <xf numFmtId="0" fontId="10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5" borderId="3" xfId="0" applyFont="1" applyFill="1" applyBorder="1"/>
    <xf numFmtId="0" fontId="12" fillId="5" borderId="3" xfId="0" applyFont="1" applyFill="1" applyBorder="1" applyAlignment="1" applyProtection="1">
      <alignment horizontal="center" wrapText="1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5" borderId="3" xfId="0" applyNumberFormat="1" applyFont="1" applyFill="1" applyBorder="1" applyAlignment="1" applyProtection="1">
      <alignment horizontal="center"/>
      <protection locked="0"/>
    </xf>
    <xf numFmtId="7" fontId="6" fillId="6" borderId="3" xfId="1" applyNumberFormat="1" applyFont="1" applyFill="1" applyBorder="1" applyProtection="1">
      <protection locked="0"/>
    </xf>
    <xf numFmtId="44" fontId="7" fillId="4" borderId="3" xfId="1" applyFont="1" applyFill="1" applyBorder="1" applyProtection="1"/>
    <xf numFmtId="44" fontId="6" fillId="7" borderId="3" xfId="1" applyFont="1" applyFill="1" applyBorder="1" applyProtection="1"/>
    <xf numFmtId="0" fontId="6" fillId="5" borderId="6" xfId="0" applyFont="1" applyFill="1" applyBorder="1"/>
    <xf numFmtId="7" fontId="6" fillId="6" borderId="6" xfId="1" applyNumberFormat="1" applyFont="1" applyFill="1" applyBorder="1" applyProtection="1">
      <protection locked="0"/>
    </xf>
    <xf numFmtId="0" fontId="14" fillId="4" borderId="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/>
    </xf>
    <xf numFmtId="44" fontId="6" fillId="7" borderId="6" xfId="1" applyFont="1" applyFill="1" applyBorder="1" applyProtection="1"/>
    <xf numFmtId="0" fontId="11" fillId="5" borderId="7" xfId="0" applyFont="1" applyFill="1" applyBorder="1"/>
    <xf numFmtId="7" fontId="6" fillId="5" borderId="7" xfId="0" applyNumberFormat="1" applyFont="1" applyFill="1" applyBorder="1"/>
    <xf numFmtId="7" fontId="6" fillId="8" borderId="7" xfId="1" applyNumberFormat="1" applyFont="1" applyFill="1" applyBorder="1" applyProtection="1"/>
    <xf numFmtId="44" fontId="6" fillId="7" borderId="7" xfId="1" applyFont="1" applyFill="1" applyBorder="1" applyProtection="1"/>
    <xf numFmtId="0" fontId="11" fillId="5" borderId="6" xfId="0" applyFont="1" applyFill="1" applyBorder="1"/>
    <xf numFmtId="7" fontId="6" fillId="9" borderId="6" xfId="0" applyNumberFormat="1" applyFont="1" applyFill="1" applyBorder="1"/>
    <xf numFmtId="7" fontId="6" fillId="5" borderId="6" xfId="0" applyNumberFormat="1" applyFont="1" applyFill="1" applyBorder="1"/>
    <xf numFmtId="7" fontId="6" fillId="4" borderId="6" xfId="0" applyNumberFormat="1" applyFont="1" applyFill="1" applyBorder="1"/>
    <xf numFmtId="44" fontId="8" fillId="7" borderId="6" xfId="1" applyFont="1" applyFill="1" applyBorder="1" applyProtection="1"/>
    <xf numFmtId="0" fontId="15" fillId="4" borderId="7" xfId="0" applyFont="1" applyFill="1" applyBorder="1"/>
    <xf numFmtId="44" fontId="16" fillId="4" borderId="7" xfId="1" applyFont="1" applyFill="1" applyBorder="1" applyProtection="1"/>
    <xf numFmtId="44" fontId="6" fillId="4" borderId="7" xfId="1" applyFont="1" applyFill="1" applyBorder="1" applyProtection="1"/>
    <xf numFmtId="44" fontId="6" fillId="4" borderId="7" xfId="1" applyFont="1" applyFill="1" applyBorder="1" applyAlignment="1" applyProtection="1">
      <alignment horizontal="center"/>
    </xf>
    <xf numFmtId="44" fontId="17" fillId="4" borderId="7" xfId="1" applyFont="1" applyFill="1" applyBorder="1" applyAlignment="1" applyProtection="1">
      <alignment horizontal="center" vertical="center"/>
    </xf>
    <xf numFmtId="0" fontId="6" fillId="10" borderId="3" xfId="0" applyFont="1" applyFill="1" applyBorder="1"/>
    <xf numFmtId="44" fontId="6" fillId="9" borderId="3" xfId="1" applyFont="1" applyFill="1" applyBorder="1" applyProtection="1"/>
    <xf numFmtId="44" fontId="6" fillId="4" borderId="3" xfId="1" applyFont="1" applyFill="1" applyBorder="1" applyProtection="1"/>
    <xf numFmtId="164" fontId="6" fillId="10" borderId="3" xfId="1" applyNumberFormat="1" applyFont="1" applyFill="1" applyBorder="1" applyProtection="1">
      <protection locked="0"/>
    </xf>
    <xf numFmtId="165" fontId="6" fillId="13" borderId="3" xfId="1" applyNumberFormat="1" applyFont="1" applyFill="1" applyBorder="1" applyAlignment="1" applyProtection="1">
      <alignment horizontal="center"/>
      <protection locked="0"/>
    </xf>
    <xf numFmtId="164" fontId="6" fillId="4" borderId="3" xfId="1" applyNumberFormat="1" applyFont="1" applyFill="1" applyBorder="1" applyProtection="1"/>
    <xf numFmtId="164" fontId="6" fillId="10" borderId="3" xfId="1" applyNumberFormat="1" applyFont="1" applyFill="1" applyBorder="1" applyProtection="1"/>
    <xf numFmtId="0" fontId="6" fillId="10" borderId="6" xfId="0" applyFont="1" applyFill="1" applyBorder="1"/>
    <xf numFmtId="44" fontId="6" fillId="9" borderId="6" xfId="1" applyFont="1" applyFill="1" applyBorder="1" applyProtection="1"/>
    <xf numFmtId="44" fontId="6" fillId="4" borderId="6" xfId="1" applyFont="1" applyFill="1" applyBorder="1" applyProtection="1"/>
    <xf numFmtId="164" fontId="6" fillId="10" borderId="6" xfId="1" applyNumberFormat="1" applyFont="1" applyFill="1" applyBorder="1" applyProtection="1">
      <protection locked="0"/>
    </xf>
    <xf numFmtId="44" fontId="16" fillId="4" borderId="7" xfId="1" applyFont="1" applyFill="1" applyBorder="1" applyAlignment="1" applyProtection="1">
      <alignment horizontal="center" vertical="center"/>
    </xf>
    <xf numFmtId="7" fontId="6" fillId="11" borderId="3" xfId="1" applyNumberFormat="1" applyFont="1" applyFill="1" applyBorder="1" applyProtection="1">
      <protection locked="0"/>
    </xf>
    <xf numFmtId="7" fontId="6" fillId="10" borderId="7" xfId="1" applyNumberFormat="1" applyFont="1" applyFill="1" applyBorder="1" applyProtection="1"/>
    <xf numFmtId="0" fontId="18" fillId="1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6" fillId="14" borderId="3" xfId="0" applyFont="1" applyFill="1" applyBorder="1"/>
    <xf numFmtId="0" fontId="12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left" vertical="center"/>
    </xf>
    <xf numFmtId="7" fontId="6" fillId="15" borderId="3" xfId="1" applyNumberFormat="1" applyFont="1" applyFill="1" applyBorder="1" applyProtection="1">
      <protection locked="0"/>
    </xf>
    <xf numFmtId="164" fontId="6" fillId="15" borderId="3" xfId="1" applyNumberFormat="1" applyFont="1" applyFill="1" applyBorder="1" applyProtection="1"/>
    <xf numFmtId="0" fontId="11" fillId="14" borderId="6" xfId="0" applyFont="1" applyFill="1" applyBorder="1"/>
    <xf numFmtId="44" fontId="6" fillId="14" borderId="6" xfId="1" applyFont="1" applyFill="1" applyBorder="1" applyProtection="1"/>
    <xf numFmtId="44" fontId="19" fillId="4" borderId="6" xfId="1" applyFont="1" applyFill="1" applyBorder="1" applyAlignment="1" applyProtection="1">
      <alignment horizontal="center" vertical="center" wrapText="1"/>
    </xf>
    <xf numFmtId="0" fontId="20" fillId="4" borderId="7" xfId="0" applyFont="1" applyFill="1" applyBorder="1"/>
    <xf numFmtId="4" fontId="6" fillId="9" borderId="7" xfId="0" applyNumberFormat="1" applyFont="1" applyFill="1" applyBorder="1"/>
    <xf numFmtId="164" fontId="6" fillId="7" borderId="7" xfId="1" applyNumberFormat="1" applyFont="1" applyFill="1" applyBorder="1" applyProtection="1">
      <protection locked="0"/>
    </xf>
    <xf numFmtId="7" fontId="6" fillId="7" borderId="7" xfId="1" applyNumberFormat="1" applyFont="1" applyFill="1" applyBorder="1" applyProtection="1">
      <protection locked="0"/>
    </xf>
    <xf numFmtId="0" fontId="0" fillId="7" borderId="7" xfId="0" applyFill="1" applyBorder="1" applyAlignment="1">
      <alignment horizontal="left"/>
    </xf>
    <xf numFmtId="0" fontId="5" fillId="0" borderId="0" xfId="0" applyFont="1"/>
    <xf numFmtId="0" fontId="5" fillId="0" borderId="10" xfId="0" applyFont="1" applyBorder="1"/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/>
    </xf>
    <xf numFmtId="164" fontId="6" fillId="7" borderId="3" xfId="0" applyNumberFormat="1" applyFont="1" applyFill="1" applyBorder="1"/>
    <xf numFmtId="49" fontId="6" fillId="7" borderId="3" xfId="0" applyNumberFormat="1" applyFont="1" applyFill="1" applyBorder="1" applyAlignment="1">
      <alignment horizontal="left"/>
    </xf>
    <xf numFmtId="4" fontId="6" fillId="9" borderId="3" xfId="0" applyNumberFormat="1" applyFont="1" applyFill="1" applyBorder="1"/>
    <xf numFmtId="7" fontId="6" fillId="15" borderId="3" xfId="1" applyNumberFormat="1" applyFont="1" applyFill="1" applyBorder="1" applyProtection="1"/>
    <xf numFmtId="49" fontId="6" fillId="7" borderId="3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44" fontId="7" fillId="7" borderId="0" xfId="1" applyFont="1" applyFill="1" applyBorder="1" applyProtection="1">
      <protection locked="0"/>
    </xf>
    <xf numFmtId="15" fontId="9" fillId="7" borderId="0" xfId="0" applyNumberFormat="1" applyFont="1" applyFill="1" applyProtection="1">
      <protection locked="0"/>
    </xf>
    <xf numFmtId="0" fontId="9" fillId="12" borderId="0" xfId="0" applyFont="1" applyFill="1" applyAlignment="1">
      <alignment horizontal="center"/>
    </xf>
    <xf numFmtId="0" fontId="6" fillId="0" borderId="2" xfId="0" applyFont="1" applyBorder="1"/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horizontal="right"/>
    </xf>
    <xf numFmtId="7" fontId="7" fillId="16" borderId="3" xfId="1" applyNumberFormat="1" applyFont="1" applyFill="1" applyBorder="1" applyAlignment="1" applyProtection="1"/>
    <xf numFmtId="49" fontId="6" fillId="7" borderId="3" xfId="1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12" borderId="0" xfId="0" applyFont="1" applyFill="1" applyAlignment="1" applyProtection="1">
      <alignment wrapText="1"/>
      <protection locked="0"/>
    </xf>
    <xf numFmtId="0" fontId="7" fillId="12" borderId="0" xfId="0" applyFont="1" applyFill="1" applyAlignment="1">
      <alignment horizontal="center" wrapText="1"/>
    </xf>
    <xf numFmtId="0" fontId="22" fillId="0" borderId="0" xfId="0" applyFont="1" applyAlignment="1">
      <alignment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7" fillId="7" borderId="0" xfId="0" applyFont="1" applyFill="1" applyAlignment="1" applyProtection="1">
      <alignment wrapText="1"/>
      <protection locked="0"/>
    </xf>
    <xf numFmtId="0" fontId="21" fillId="0" borderId="0" xfId="0" applyFont="1" applyAlignment="1">
      <alignment horizontal="center"/>
    </xf>
    <xf numFmtId="0" fontId="23" fillId="0" borderId="0" xfId="0" applyFont="1"/>
    <xf numFmtId="49" fontId="15" fillId="0" borderId="0" xfId="0" applyNumberFormat="1" applyFont="1" applyAlignment="1">
      <alignment horizontal="right"/>
    </xf>
    <xf numFmtId="0" fontId="8" fillId="5" borderId="3" xfId="0" applyFont="1" applyFill="1" applyBorder="1"/>
    <xf numFmtId="0" fontId="6" fillId="7" borderId="1" xfId="0" applyFont="1" applyFill="1" applyBorder="1" applyAlignment="1" applyProtection="1">
      <alignment horizontal="left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14" fontId="7" fillId="14" borderId="8" xfId="0" applyNumberFormat="1" applyFont="1" applyFill="1" applyBorder="1" applyAlignment="1">
      <alignment horizontal="center" vertical="center"/>
    </xf>
    <xf numFmtId="14" fontId="7" fillId="14" borderId="9" xfId="0" applyNumberFormat="1" applyFont="1" applyFill="1" applyBorder="1" applyAlignment="1">
      <alignment horizontal="center" vertical="center"/>
    </xf>
    <xf numFmtId="0" fontId="21" fillId="7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6" fillId="7" borderId="10" xfId="0" applyFont="1" applyFill="1" applyBorder="1" applyAlignment="1" applyProtection="1">
      <alignment horizontal="left"/>
      <protection locked="0"/>
    </xf>
    <xf numFmtId="44" fontId="8" fillId="11" borderId="4" xfId="1" applyFont="1" applyFill="1" applyBorder="1" applyAlignment="1" applyProtection="1">
      <alignment horizontal="center" vertical="center"/>
    </xf>
    <xf numFmtId="44" fontId="8" fillId="11" borderId="5" xfId="1" applyFont="1" applyFill="1" applyBorder="1" applyAlignment="1" applyProtection="1">
      <alignment horizontal="center" vertical="center"/>
    </xf>
    <xf numFmtId="44" fontId="8" fillId="12" borderId="4" xfId="1" applyFont="1" applyFill="1" applyBorder="1" applyAlignment="1" applyProtection="1">
      <alignment horizontal="center" vertical="center"/>
      <protection locked="0"/>
    </xf>
    <xf numFmtId="44" fontId="8" fillId="12" borderId="5" xfId="1" applyFont="1" applyFill="1" applyBorder="1" applyAlignment="1" applyProtection="1">
      <alignment horizontal="center" vertical="center"/>
      <protection locked="0"/>
    </xf>
    <xf numFmtId="44" fontId="8" fillId="11" borderId="4" xfId="1" applyFont="1" applyFill="1" applyBorder="1" applyAlignment="1" applyProtection="1">
      <alignment horizontal="right" vertical="center"/>
    </xf>
    <xf numFmtId="44" fontId="8" fillId="11" borderId="2" xfId="1" applyFont="1" applyFill="1" applyBorder="1" applyAlignment="1" applyProtection="1">
      <alignment horizontal="right" vertical="center"/>
    </xf>
    <xf numFmtId="44" fontId="8" fillId="11" borderId="5" xfId="1" applyFont="1" applyFill="1" applyBorder="1" applyAlignment="1" applyProtection="1">
      <alignment horizontal="right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8" fillId="3" borderId="4" xfId="0" applyNumberFormat="1" applyFont="1" applyFill="1" applyBorder="1" applyAlignment="1" applyProtection="1">
      <alignment horizontal="center"/>
      <protection locked="0"/>
    </xf>
    <xf numFmtId="14" fontId="8" fillId="3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E192-330D-46E4-890A-37E6AB2B2C6A}">
  <dimension ref="B2:S45"/>
  <sheetViews>
    <sheetView tabSelected="1" zoomScale="93" zoomScaleNormal="93" workbookViewId="0">
      <selection activeCell="B23" sqref="B23"/>
    </sheetView>
  </sheetViews>
  <sheetFormatPr defaultRowHeight="15" x14ac:dyDescent="0.25"/>
  <cols>
    <col min="2" max="2" width="31.42578125" customWidth="1"/>
    <col min="3" max="16" width="8.5703125" customWidth="1"/>
    <col min="17" max="18" width="11.7109375" customWidth="1"/>
    <col min="19" max="19" width="18.7109375" customWidth="1"/>
  </cols>
  <sheetData>
    <row r="2" spans="2:19" ht="23.25" x14ac:dyDescent="0.3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2:19" ht="20.25" x14ac:dyDescent="0.3">
      <c r="B3" s="133" t="s">
        <v>71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x14ac:dyDescent="0.25">
      <c r="B4" s="1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2:19" x14ac:dyDescent="0.25">
      <c r="B5" s="135"/>
      <c r="C5" s="3"/>
      <c r="D5" s="3" t="s">
        <v>1</v>
      </c>
      <c r="E5" s="131"/>
      <c r="F5" s="131"/>
      <c r="G5" s="131"/>
      <c r="H5" s="131"/>
      <c r="I5" s="131"/>
      <c r="J5" s="131"/>
      <c r="K5" s="131"/>
      <c r="L5" s="4"/>
      <c r="M5" s="5"/>
      <c r="N5" s="5" t="s">
        <v>2</v>
      </c>
      <c r="O5" s="131"/>
      <c r="P5" s="131"/>
      <c r="Q5" s="131"/>
      <c r="R5" s="131"/>
      <c r="S5" s="131"/>
    </row>
    <row r="6" spans="2:19" x14ac:dyDescent="0.25">
      <c r="C6" s="3"/>
      <c r="D6" s="3" t="s">
        <v>3</v>
      </c>
      <c r="E6" s="129"/>
      <c r="F6" s="129"/>
      <c r="G6" s="129"/>
      <c r="H6" s="129"/>
      <c r="I6" s="129"/>
      <c r="J6" s="129"/>
      <c r="K6" s="129"/>
      <c r="L6" s="4"/>
      <c r="M6" s="5"/>
      <c r="N6" s="5" t="s">
        <v>4</v>
      </c>
      <c r="O6" s="131"/>
      <c r="P6" s="131"/>
      <c r="Q6" s="131"/>
      <c r="R6" s="131"/>
      <c r="S6" s="131"/>
    </row>
    <row r="7" spans="2:19" x14ac:dyDescent="0.25">
      <c r="B7" s="127" t="s">
        <v>5</v>
      </c>
      <c r="E7" s="129"/>
      <c r="F7" s="129"/>
      <c r="G7" s="129"/>
      <c r="H7" s="129"/>
      <c r="I7" s="129"/>
      <c r="J7" s="129"/>
      <c r="K7" s="129"/>
      <c r="L7" s="4"/>
      <c r="M7" s="5"/>
      <c r="N7" s="5" t="s">
        <v>6</v>
      </c>
      <c r="O7" s="130"/>
      <c r="P7" s="130"/>
      <c r="Q7" s="129"/>
      <c r="R7" s="129"/>
      <c r="S7" s="129"/>
    </row>
    <row r="8" spans="2:19" x14ac:dyDescent="0.25">
      <c r="B8" s="128"/>
      <c r="D8" t="s">
        <v>7</v>
      </c>
      <c r="E8" s="129"/>
      <c r="F8" s="129"/>
      <c r="G8" s="129"/>
      <c r="H8" s="129"/>
      <c r="I8" s="129"/>
      <c r="J8" s="129"/>
      <c r="K8" s="129"/>
      <c r="L8" s="6"/>
      <c r="M8" s="4"/>
      <c r="N8" s="5" t="s">
        <v>67</v>
      </c>
      <c r="O8" s="130"/>
      <c r="P8" s="130"/>
      <c r="Q8" s="129"/>
      <c r="R8" s="129"/>
      <c r="S8" s="129"/>
    </row>
    <row r="9" spans="2:19" x14ac:dyDescent="0.25">
      <c r="B9" s="128"/>
      <c r="C9" s="7"/>
      <c r="D9" s="7"/>
      <c r="E9" s="8"/>
      <c r="F9" s="8"/>
      <c r="G9" s="8"/>
      <c r="H9" s="8"/>
      <c r="I9" s="9"/>
      <c r="J9" s="9"/>
      <c r="K9" s="10"/>
      <c r="L9" s="10"/>
      <c r="M9" s="11"/>
      <c r="N9" s="11"/>
      <c r="O9" s="12"/>
      <c r="P9" s="12"/>
      <c r="Q9" s="12"/>
      <c r="R9" s="12"/>
      <c r="S9" s="12"/>
    </row>
    <row r="10" spans="2:19" ht="15.75" x14ac:dyDescent="0.25">
      <c r="B10" s="4"/>
      <c r="C10" s="123" t="s">
        <v>8</v>
      </c>
      <c r="D10" s="123"/>
      <c r="E10" s="123" t="s">
        <v>9</v>
      </c>
      <c r="F10" s="123"/>
      <c r="G10" s="123" t="s">
        <v>10</v>
      </c>
      <c r="H10" s="123"/>
      <c r="I10" s="123" t="s">
        <v>11</v>
      </c>
      <c r="J10" s="123"/>
      <c r="K10" s="123" t="s">
        <v>12</v>
      </c>
      <c r="L10" s="123"/>
      <c r="M10" s="123" t="s">
        <v>13</v>
      </c>
      <c r="N10" s="123"/>
      <c r="O10" s="123" t="s">
        <v>14</v>
      </c>
      <c r="P10" s="123"/>
      <c r="Q10" s="124"/>
      <c r="R10" s="124"/>
      <c r="S10" s="3"/>
    </row>
    <row r="11" spans="2:19" ht="15.75" x14ac:dyDescent="0.25">
      <c r="B11" s="13" t="s">
        <v>15</v>
      </c>
      <c r="C11" s="125"/>
      <c r="D11" s="126"/>
      <c r="E11" s="125"/>
      <c r="F11" s="126"/>
      <c r="G11" s="125"/>
      <c r="H11" s="126"/>
      <c r="I11" s="125"/>
      <c r="J11" s="126"/>
      <c r="K11" s="125"/>
      <c r="L11" s="126"/>
      <c r="M11" s="125"/>
      <c r="N11" s="126"/>
      <c r="O11" s="125"/>
      <c r="P11" s="126"/>
      <c r="Q11" s="14"/>
      <c r="R11" s="14"/>
      <c r="S11" s="15" t="s">
        <v>16</v>
      </c>
    </row>
    <row r="12" spans="2:19" x14ac:dyDescent="0.25">
      <c r="B12" s="16"/>
      <c r="C12" s="17" t="s">
        <v>17</v>
      </c>
      <c r="D12" s="18" t="s">
        <v>18</v>
      </c>
      <c r="E12" s="17" t="s">
        <v>17</v>
      </c>
      <c r="F12" s="18" t="s">
        <v>18</v>
      </c>
      <c r="G12" s="17" t="s">
        <v>17</v>
      </c>
      <c r="H12" s="18" t="s">
        <v>18</v>
      </c>
      <c r="I12" s="17" t="s">
        <v>17</v>
      </c>
      <c r="J12" s="18" t="s">
        <v>18</v>
      </c>
      <c r="K12" s="17" t="s">
        <v>17</v>
      </c>
      <c r="L12" s="18" t="s">
        <v>18</v>
      </c>
      <c r="M12" s="17" t="s">
        <v>17</v>
      </c>
      <c r="N12" s="18" t="s">
        <v>18</v>
      </c>
      <c r="O12" s="17" t="s">
        <v>17</v>
      </c>
      <c r="P12" s="18" t="s">
        <v>18</v>
      </c>
      <c r="Q12" s="19"/>
      <c r="R12" s="20"/>
      <c r="S12" s="21" t="s">
        <v>19</v>
      </c>
    </row>
    <row r="13" spans="2:19" ht="15.75" x14ac:dyDescent="0.25">
      <c r="B13" s="108" t="s">
        <v>70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4"/>
      <c r="R13" s="14"/>
      <c r="S13" s="20"/>
    </row>
    <row r="14" spans="2:19" x14ac:dyDescent="0.25">
      <c r="B14" s="16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4"/>
      <c r="S14" s="25"/>
    </row>
    <row r="15" spans="2:19" x14ac:dyDescent="0.25">
      <c r="B15" s="16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</row>
    <row r="16" spans="2:19" x14ac:dyDescent="0.25">
      <c r="B16" s="16" t="s">
        <v>22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4"/>
      <c r="S16" s="25"/>
    </row>
    <row r="17" spans="2:19" ht="15.75" thickBot="1" x14ac:dyDescent="0.3">
      <c r="B17" s="26" t="s">
        <v>23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 t="s">
        <v>17</v>
      </c>
      <c r="R17" s="29" t="s">
        <v>24</v>
      </c>
      <c r="S17" s="30"/>
    </row>
    <row r="18" spans="2:19" x14ac:dyDescent="0.25">
      <c r="B18" s="31" t="s">
        <v>25</v>
      </c>
      <c r="C18" s="32">
        <f>MAX(SUM(C14:C17),0)</f>
        <v>0</v>
      </c>
      <c r="D18" s="32">
        <f>SUM(D14:D17)</f>
        <v>0</v>
      </c>
      <c r="E18" s="32">
        <f>MAX(SUM(E14:E17),0)</f>
        <v>0</v>
      </c>
      <c r="F18" s="32">
        <f>MIN(SUM(F14:F17),75)</f>
        <v>0</v>
      </c>
      <c r="G18" s="32">
        <f>MAX(SUM(G14:G17),0)</f>
        <v>0</v>
      </c>
      <c r="H18" s="32">
        <f>MIN(SUM(H14:H17),75)</f>
        <v>0</v>
      </c>
      <c r="I18" s="32">
        <f>MAX(SUM(I14:I17),0)</f>
        <v>0</v>
      </c>
      <c r="J18" s="32">
        <f>MIN(SUM(J14:J17),75)</f>
        <v>0</v>
      </c>
      <c r="K18" s="32">
        <f>MAX(SUM(K14:K17),0)</f>
        <v>0</v>
      </c>
      <c r="L18" s="32">
        <f>MIN(SUM(L14:L17),75)</f>
        <v>0</v>
      </c>
      <c r="M18" s="32">
        <f>MAX(SUM(M14:M17),0)</f>
        <v>0</v>
      </c>
      <c r="N18" s="32">
        <f>MIN(SUM(N14:N17),75)</f>
        <v>0</v>
      </c>
      <c r="O18" s="32">
        <f>MAX(SUM(O14:O17),0)</f>
        <v>0</v>
      </c>
      <c r="P18" s="32">
        <f>MIN(SUM(P14:P17),75)</f>
        <v>0</v>
      </c>
      <c r="Q18" s="33"/>
      <c r="R18" s="33"/>
      <c r="S18" s="34"/>
    </row>
    <row r="19" spans="2:19" ht="15.75" thickBot="1" x14ac:dyDescent="0.3">
      <c r="B19" s="35" t="s">
        <v>66</v>
      </c>
      <c r="C19" s="36">
        <f>IF(SUM(C14:C17)&gt;75,75,SUM(C14:C17))</f>
        <v>0</v>
      </c>
      <c r="D19" s="37">
        <f>IF(SUM(C18+D18)&gt;75, (D18-SUM((D18+C18)-75)),D18)</f>
        <v>0</v>
      </c>
      <c r="E19" s="36">
        <f>IF(SUM(E14:E17)&gt;75,75,SUM(E14:E17))</f>
        <v>0</v>
      </c>
      <c r="F19" s="37">
        <f>IF(SUM(E18+F18)&gt;75, (F18-SUM((F18+E18)-75)),F18)</f>
        <v>0</v>
      </c>
      <c r="G19" s="36">
        <f>IF(SUM(G14:G17)&gt;75,75,SUM(G14:G17))</f>
        <v>0</v>
      </c>
      <c r="H19" s="37">
        <f>IF(SUM(G18+H18)&gt;75, (H18-SUM((H18+G18)-75)),H18)</f>
        <v>0</v>
      </c>
      <c r="I19" s="36">
        <f>IF(SUM(I14:I17)&gt;75,75,SUM(I14:I17))</f>
        <v>0</v>
      </c>
      <c r="J19" s="37">
        <f>IF(SUM(I18+J18)&gt;75, (J18-SUM((J18+I18)-75)),J18)</f>
        <v>0</v>
      </c>
      <c r="K19" s="36">
        <f>IF(SUM(K14:K17)&gt;75,75,SUM(K14:K17))</f>
        <v>0</v>
      </c>
      <c r="L19" s="37">
        <f>IF(SUM(K18+L18)&gt;75, (L18-SUM((L18+K18)-75)),L18)</f>
        <v>0</v>
      </c>
      <c r="M19" s="36">
        <f>IF(SUM(M14:M17)&gt;75,75,SUM(M14:M17))</f>
        <v>0</v>
      </c>
      <c r="N19" s="37">
        <f>IF(SUM(M18+N18)&gt;75, (N18-SUM((N18+M18)-75)),N18)</f>
        <v>0</v>
      </c>
      <c r="O19" s="36">
        <f>IF(SUM(O14:O17)&gt;75,75,SUM(O14:O17))</f>
        <v>0</v>
      </c>
      <c r="P19" s="37">
        <f>IF(SUM(O18+P18)&gt;75, (P18-SUM((P18+O18)-75)),P18)</f>
        <v>0</v>
      </c>
      <c r="Q19" s="38">
        <f>SUM(C19,E19,G19,I19,K19,M19,O19)</f>
        <v>0</v>
      </c>
      <c r="R19" s="37">
        <f>SUM(D19+F19+H19+J19+L19+N19+P19)</f>
        <v>0</v>
      </c>
      <c r="S19" s="39" t="s">
        <v>26</v>
      </c>
    </row>
    <row r="20" spans="2:19" x14ac:dyDescent="0.25">
      <c r="B20" s="40" t="s">
        <v>27</v>
      </c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3"/>
      <c r="Q20" s="44" t="s">
        <v>17</v>
      </c>
      <c r="R20" s="44" t="s">
        <v>24</v>
      </c>
      <c r="S20" s="42"/>
    </row>
    <row r="21" spans="2:19" x14ac:dyDescent="0.25">
      <c r="B21" s="45" t="s">
        <v>28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7"/>
      <c r="P21" s="47"/>
      <c r="Q21" s="48"/>
      <c r="R21" s="48"/>
      <c r="S21" s="25"/>
    </row>
    <row r="22" spans="2:19" x14ac:dyDescent="0.25">
      <c r="B22" s="45" t="s">
        <v>29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7"/>
      <c r="P22" s="47"/>
      <c r="Q22" s="48"/>
      <c r="R22" s="48"/>
      <c r="S22" s="25"/>
    </row>
    <row r="23" spans="2:19" x14ac:dyDescent="0.25">
      <c r="B23" s="45" t="s">
        <v>69</v>
      </c>
      <c r="C23" s="46"/>
      <c r="D23" s="116" t="s">
        <v>30</v>
      </c>
      <c r="E23" s="117"/>
      <c r="F23" s="118"/>
      <c r="G23" s="119"/>
      <c r="H23" s="120" t="s">
        <v>31</v>
      </c>
      <c r="I23" s="121"/>
      <c r="J23" s="122"/>
      <c r="K23" s="118"/>
      <c r="L23" s="119"/>
      <c r="M23" s="120" t="s">
        <v>32</v>
      </c>
      <c r="N23" s="121"/>
      <c r="O23" s="122"/>
      <c r="P23" s="49"/>
      <c r="Q23" s="50"/>
      <c r="R23" s="51">
        <f>SUM(P23*0.67)</f>
        <v>0</v>
      </c>
      <c r="S23" s="25"/>
    </row>
    <row r="24" spans="2:19" ht="15.75" thickBot="1" x14ac:dyDescent="0.3">
      <c r="B24" s="52" t="s">
        <v>33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5"/>
      <c r="R24" s="55"/>
      <c r="S24" s="30"/>
    </row>
    <row r="25" spans="2:19" x14ac:dyDescent="0.25">
      <c r="B25" s="40" t="s">
        <v>34</v>
      </c>
      <c r="C25" s="56" t="s">
        <v>17</v>
      </c>
      <c r="D25" s="56" t="s">
        <v>24</v>
      </c>
      <c r="E25" s="56" t="s">
        <v>17</v>
      </c>
      <c r="F25" s="56" t="s">
        <v>24</v>
      </c>
      <c r="G25" s="56" t="s">
        <v>17</v>
      </c>
      <c r="H25" s="56" t="s">
        <v>24</v>
      </c>
      <c r="I25" s="56" t="s">
        <v>17</v>
      </c>
      <c r="J25" s="56" t="s">
        <v>24</v>
      </c>
      <c r="K25" s="56" t="s">
        <v>17</v>
      </c>
      <c r="L25" s="56" t="s">
        <v>24</v>
      </c>
      <c r="M25" s="56" t="s">
        <v>17</v>
      </c>
      <c r="N25" s="56" t="s">
        <v>24</v>
      </c>
      <c r="O25" s="56" t="s">
        <v>17</v>
      </c>
      <c r="P25" s="56" t="s">
        <v>24</v>
      </c>
      <c r="Q25" s="44" t="s">
        <v>17</v>
      </c>
      <c r="R25" s="44" t="s">
        <v>24</v>
      </c>
      <c r="S25" s="42"/>
    </row>
    <row r="26" spans="2:19" x14ac:dyDescent="0.25">
      <c r="B26" s="45" t="s">
        <v>35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>
        <f t="shared" ref="Q26:R27" si="0">SUM(C26+E26+G26+I26+K26+M26+O26)</f>
        <v>0</v>
      </c>
      <c r="R26" s="58">
        <f>SUM(D26+F26+H26+J26+L26+N26+P26)</f>
        <v>0</v>
      </c>
      <c r="S26" s="25"/>
    </row>
    <row r="27" spans="2:19" x14ac:dyDescent="0.25">
      <c r="B27" s="45" t="s">
        <v>36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>
        <f t="shared" si="0"/>
        <v>0</v>
      </c>
      <c r="R27" s="58">
        <f t="shared" si="0"/>
        <v>0</v>
      </c>
      <c r="S27" s="25"/>
    </row>
    <row r="28" spans="2:19" x14ac:dyDescent="0.25">
      <c r="B28" s="59"/>
      <c r="C28" s="111" t="s">
        <v>37</v>
      </c>
      <c r="D28" s="112"/>
      <c r="E28" s="111" t="s">
        <v>38</v>
      </c>
      <c r="F28" s="112"/>
      <c r="G28" s="111" t="s">
        <v>39</v>
      </c>
      <c r="H28" s="112"/>
      <c r="I28" s="111" t="s">
        <v>40</v>
      </c>
      <c r="J28" s="112"/>
      <c r="K28" s="111" t="s">
        <v>41</v>
      </c>
      <c r="L28" s="112"/>
      <c r="M28" s="111" t="s">
        <v>42</v>
      </c>
      <c r="N28" s="112"/>
      <c r="O28" s="111" t="s">
        <v>43</v>
      </c>
      <c r="P28" s="112"/>
      <c r="Q28" s="60"/>
      <c r="R28" s="60"/>
      <c r="S28" s="61"/>
    </row>
    <row r="29" spans="2:19" x14ac:dyDescent="0.25">
      <c r="B29" s="62"/>
      <c r="C29" s="63" t="s">
        <v>17</v>
      </c>
      <c r="D29" s="64" t="s">
        <v>18</v>
      </c>
      <c r="E29" s="63" t="s">
        <v>17</v>
      </c>
      <c r="F29" s="64" t="s">
        <v>18</v>
      </c>
      <c r="G29" s="63" t="s">
        <v>17</v>
      </c>
      <c r="H29" s="64" t="s">
        <v>18</v>
      </c>
      <c r="I29" s="63" t="s">
        <v>17</v>
      </c>
      <c r="J29" s="64" t="s">
        <v>18</v>
      </c>
      <c r="K29" s="63" t="s">
        <v>17</v>
      </c>
      <c r="L29" s="64" t="s">
        <v>18</v>
      </c>
      <c r="M29" s="63" t="s">
        <v>17</v>
      </c>
      <c r="N29" s="64" t="s">
        <v>18</v>
      </c>
      <c r="O29" s="63" t="s">
        <v>17</v>
      </c>
      <c r="P29" s="64" t="s">
        <v>18</v>
      </c>
      <c r="Q29" s="63" t="s">
        <v>17</v>
      </c>
      <c r="R29" s="64" t="s">
        <v>18</v>
      </c>
      <c r="S29" s="65"/>
    </row>
    <row r="30" spans="2:19" x14ac:dyDescent="0.25">
      <c r="B30" s="66" t="s">
        <v>44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>
        <f t="shared" ref="Q30:R30" si="1">SUM(C30+E30+G30+I30+K30+M30+O30)</f>
        <v>0</v>
      </c>
      <c r="R30" s="68">
        <f t="shared" si="1"/>
        <v>0</v>
      </c>
      <c r="S30" s="25"/>
    </row>
    <row r="31" spans="2:19" ht="26.25" thickBot="1" x14ac:dyDescent="0.3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 t="s">
        <v>45</v>
      </c>
      <c r="R31" s="71" t="s">
        <v>46</v>
      </c>
      <c r="S31" s="30"/>
    </row>
    <row r="32" spans="2:19" ht="18.75" x14ac:dyDescent="0.3">
      <c r="B32" s="72" t="s">
        <v>47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>
        <f>SUM(Q19+Q21+Q22+Q24+Q26+Q27+Q30)</f>
        <v>0</v>
      </c>
      <c r="R32" s="75">
        <f>SUM(R19+R21+R22+R23+R24+R26+R27+R30)</f>
        <v>0</v>
      </c>
      <c r="S32" s="76"/>
    </row>
    <row r="33" spans="2:19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79"/>
      <c r="P33" s="80" t="s">
        <v>48</v>
      </c>
      <c r="Q33" s="81">
        <f>SUM(Q32+R32)</f>
        <v>0</v>
      </c>
      <c r="R33" s="73"/>
      <c r="S33" s="82"/>
    </row>
    <row r="34" spans="2:19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9"/>
      <c r="P34" s="80" t="s">
        <v>49</v>
      </c>
      <c r="Q34" s="83"/>
      <c r="R34" s="84">
        <v>0</v>
      </c>
      <c r="S34" s="85" t="s">
        <v>50</v>
      </c>
    </row>
    <row r="35" spans="2:19" ht="15.75" x14ac:dyDescent="0.25">
      <c r="B35" s="86" t="s">
        <v>51</v>
      </c>
      <c r="C35" s="113"/>
      <c r="D35" s="113"/>
      <c r="E35" s="113"/>
      <c r="F35" s="113"/>
      <c r="G35" s="113"/>
      <c r="H35" s="113"/>
      <c r="I35" s="113"/>
      <c r="J35" s="87" t="s">
        <v>52</v>
      </c>
      <c r="K35" s="88"/>
      <c r="L35" s="89"/>
      <c r="M35" s="4"/>
      <c r="N35" s="90"/>
      <c r="O35" s="91"/>
      <c r="P35" s="92" t="s">
        <v>53</v>
      </c>
      <c r="Q35" s="24"/>
      <c r="R35" s="93">
        <f>SUM(R32-R34)</f>
        <v>0</v>
      </c>
      <c r="S35" s="94" t="s">
        <v>54</v>
      </c>
    </row>
    <row r="36" spans="2:19" x14ac:dyDescent="0.25">
      <c r="B36" s="95"/>
      <c r="C36" s="96"/>
      <c r="D36" s="96"/>
      <c r="E36" s="96"/>
      <c r="F36" s="96"/>
      <c r="G36" s="96"/>
      <c r="H36" s="96"/>
      <c r="I36" s="96"/>
      <c r="J36" s="97"/>
      <c r="K36" s="98"/>
      <c r="L36" s="99"/>
      <c r="M36" s="100"/>
      <c r="N36" s="100"/>
      <c r="O36" s="100"/>
      <c r="P36" s="101"/>
      <c r="Q36" s="100"/>
      <c r="R36" s="102"/>
      <c r="S36" s="103" t="s">
        <v>68</v>
      </c>
    </row>
    <row r="37" spans="2:19" ht="15.75" x14ac:dyDescent="0.25">
      <c r="B37" s="86" t="s">
        <v>55</v>
      </c>
      <c r="C37" s="113" t="s">
        <v>56</v>
      </c>
      <c r="D37" s="113"/>
      <c r="E37" s="113"/>
      <c r="F37" s="113"/>
      <c r="G37" s="113"/>
      <c r="H37" s="113"/>
      <c r="I37" s="113"/>
      <c r="J37" s="87" t="s">
        <v>52</v>
      </c>
      <c r="K37" s="104"/>
      <c r="L37" s="99"/>
      <c r="M37" s="114" t="s">
        <v>57</v>
      </c>
      <c r="N37" s="114"/>
      <c r="O37" s="114"/>
      <c r="P37" s="114"/>
      <c r="Q37" s="114"/>
      <c r="R37" s="114"/>
      <c r="S37" s="114"/>
    </row>
    <row r="38" spans="2:19" x14ac:dyDescent="0.25">
      <c r="B38" s="95"/>
      <c r="C38" s="96"/>
      <c r="D38" s="96"/>
      <c r="E38" s="96"/>
      <c r="F38" s="96"/>
      <c r="G38" s="96"/>
      <c r="H38" s="96"/>
      <c r="I38" s="96"/>
      <c r="J38" s="97"/>
      <c r="K38" s="98"/>
      <c r="L38" s="99"/>
      <c r="M38" s="114"/>
      <c r="N38" s="114"/>
      <c r="O38" s="114"/>
      <c r="P38" s="114"/>
      <c r="Q38" s="114"/>
      <c r="R38" s="114"/>
      <c r="S38" s="114"/>
    </row>
    <row r="39" spans="2:19" ht="15.75" x14ac:dyDescent="0.25">
      <c r="B39" s="105" t="s">
        <v>58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99"/>
      <c r="M39" s="114"/>
      <c r="N39" s="114"/>
      <c r="O39" s="114"/>
      <c r="P39" s="114"/>
      <c r="Q39" s="114"/>
      <c r="R39" s="114"/>
      <c r="S39" s="114"/>
    </row>
    <row r="40" spans="2:19" ht="15.75" x14ac:dyDescent="0.25">
      <c r="B40" s="105" t="s">
        <v>59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06"/>
      <c r="M40" s="114"/>
      <c r="N40" s="114"/>
      <c r="O40" s="114"/>
      <c r="P40" s="114"/>
      <c r="Q40" s="114"/>
      <c r="R40" s="114"/>
      <c r="S40" s="114"/>
    </row>
    <row r="41" spans="2:19" ht="15.75" x14ac:dyDescent="0.25">
      <c r="B41" s="105" t="s">
        <v>60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95"/>
      <c r="M41" s="95"/>
      <c r="N41" s="95"/>
      <c r="O41" s="95"/>
      <c r="P41" s="95"/>
      <c r="Q41" s="95"/>
      <c r="R41" s="95"/>
      <c r="S41" s="107" t="s">
        <v>61</v>
      </c>
    </row>
    <row r="42" spans="2:19" ht="15.75" x14ac:dyDescent="0.25">
      <c r="B42" s="105" t="s">
        <v>62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96"/>
      <c r="M42" s="96"/>
      <c r="N42" s="96"/>
      <c r="O42" s="96"/>
      <c r="P42" s="96"/>
      <c r="Q42" s="96"/>
      <c r="R42" s="96"/>
      <c r="S42" s="97"/>
    </row>
    <row r="43" spans="2:19" ht="15.75" x14ac:dyDescent="0.25">
      <c r="B43" s="105" t="s">
        <v>63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"/>
      <c r="M43" s="1"/>
      <c r="N43" s="1"/>
      <c r="O43" s="1"/>
      <c r="P43" s="1"/>
      <c r="Q43" s="1"/>
      <c r="R43" s="1"/>
      <c r="S43" s="2"/>
    </row>
    <row r="44" spans="2:19" ht="15.75" x14ac:dyDescent="0.25">
      <c r="B44" s="105" t="s">
        <v>64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"/>
      <c r="M44" s="1"/>
      <c r="N44" s="1"/>
      <c r="O44" s="1"/>
      <c r="P44" s="1"/>
      <c r="Q44" s="1"/>
      <c r="R44" s="1"/>
      <c r="S44" s="2"/>
    </row>
    <row r="45" spans="2:19" ht="15.75" x14ac:dyDescent="0.25">
      <c r="B45" s="105" t="s">
        <v>65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"/>
      <c r="M45" s="1"/>
      <c r="N45" s="1"/>
      <c r="O45" s="1"/>
      <c r="P45" s="1"/>
      <c r="Q45" s="1"/>
      <c r="R45" s="1"/>
      <c r="S45" s="2"/>
    </row>
  </sheetData>
  <sheetProtection algorithmName="SHA-512" hashValue="UEC7Wu625dKZqk4ytL9zhKJBc4UPV8LwOx98D4Ms0m8wMf2muGNCReJKUPtLAwpVX0FZPZDKARTGMF1Bh08fYw==" saltValue="TR+Cm46W4A4GiyZ78z+jAg==" spinCount="100000" sheet="1" objects="1" scenarios="1"/>
  <mergeCells count="49">
    <mergeCell ref="E6:K6"/>
    <mergeCell ref="O6:S6"/>
    <mergeCell ref="B2:S2"/>
    <mergeCell ref="B3:S3"/>
    <mergeCell ref="B4:B5"/>
    <mergeCell ref="E5:K5"/>
    <mergeCell ref="O5:S5"/>
    <mergeCell ref="B7:B9"/>
    <mergeCell ref="E7:K7"/>
    <mergeCell ref="O7:S7"/>
    <mergeCell ref="E8:K8"/>
    <mergeCell ref="O8:S8"/>
    <mergeCell ref="M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D23:E23"/>
    <mergeCell ref="F23:G23"/>
    <mergeCell ref="H23:J23"/>
    <mergeCell ref="K23:L23"/>
    <mergeCell ref="M23:O23"/>
    <mergeCell ref="M28:N28"/>
    <mergeCell ref="O28:P28"/>
    <mergeCell ref="C35:I35"/>
    <mergeCell ref="C37:I37"/>
    <mergeCell ref="M37:S40"/>
    <mergeCell ref="C39:K39"/>
    <mergeCell ref="C40:K40"/>
    <mergeCell ref="C28:D28"/>
    <mergeCell ref="E28:F28"/>
    <mergeCell ref="G28:H28"/>
    <mergeCell ref="I28:J28"/>
    <mergeCell ref="K28:L28"/>
    <mergeCell ref="C41:K41"/>
    <mergeCell ref="C42:K42"/>
    <mergeCell ref="C43:K43"/>
    <mergeCell ref="C44:K44"/>
    <mergeCell ref="C45:K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Lucio</dc:creator>
  <cp:lastModifiedBy>Rhonda Manor Coombes</cp:lastModifiedBy>
  <dcterms:created xsi:type="dcterms:W3CDTF">2023-01-07T15:09:22Z</dcterms:created>
  <dcterms:modified xsi:type="dcterms:W3CDTF">2024-03-10T13:39:17Z</dcterms:modified>
</cp:coreProperties>
</file>